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600" windowHeight="8192" windowWidth="16384" xWindow="0" yWindow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Položky!$A$1:$G$28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Rekapitulace!$A$1:$I$17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Rekapitulace!$G$11</definedName>
    <definedName function="false" hidden="false" name="Dodavka0" vbProcedure="false">položky!#ref!</definedName>
    <definedName function="false" hidden="false" name="HSV" vbProcedure="false">Rekapitulace!$E$11</definedName>
    <definedName function="false" hidden="false" name="HSV0" vbProcedure="false">položky!#ref!</definedName>
    <definedName function="false" hidden="false" name="HZS" vbProcedure="false">Rekapitulace!$I$11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Rekapitulace!$H$11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Rekapitulace!$F$11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Rekapitulace!$H$17</definedName>
    <definedName function="false" hidden="false" name="VRNKc" vbProcedure="false">Rekapitulace!$E$16</definedName>
    <definedName function="false" hidden="false" name="VRNnazev" vbProcedure="false">Rekapitulace!$A$16</definedName>
    <definedName function="false" hidden="false" name="VRNproc" vbProcedure="false">Rekapitulace!$F$16</definedName>
    <definedName function="false" hidden="false" name="VRNzakl" vbProcedure="false">Rekapitulace!$G$16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0" name="_xlnm.Print_Area_0" vbProcedure="false">'Krycí list'!$A$1:$G$45</definedName>
    <definedName function="false" hidden="false" localSheetId="1" name="_xlnm.Print_Area" vbProcedure="false">Rekapitulace!$A$1:$I$17</definedName>
    <definedName function="false" hidden="false" localSheetId="1" name="_xlnm.Print_Area_0" vbProcedure="false">Rekapitulace!$A$1:$I$17</definedName>
    <definedName function="false" hidden="false" localSheetId="1" name="_xlnm.Print_Titles" vbProcedure="false">Rekapitulace!$1:$6</definedName>
    <definedName function="false" hidden="false" localSheetId="1" name="_xlnm.Print_Titles_0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Položky!$A$1:$G$28</definedName>
    <definedName function="false" hidden="false" localSheetId="2" name="_xlnm.Print_Area_0" vbProcedure="false">Položky!$A$1:$G$28</definedName>
    <definedName function="false" hidden="false" localSheetId="2" name="_xlnm.Print_Titles" vbProcedure="false">Položky!$1:$6</definedName>
    <definedName function="false" hidden="false" localSheetId="2" name="_xlnm.Print_Titles_0" vbProcedure="false">Položky!$1:$6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<sst xmlns="http://schemas.openxmlformats.org/spreadsheetml/2006/main" count="139" uniqueCount="106">
  <si>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</si>
  <si>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</si>
  <si>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</si>
  <si>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</si>
  <si>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</si>
  <si>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</si>
  <si>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</si>
  <si>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Rekonstrukce části objektu č.p. 44 - Občanská zálo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</si>
  <si>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</si>
  <si>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</si>
  <si>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</si>
  <si>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</si>
  <si>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</si>
  <si>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</si>
  <si>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</si>
  <si>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</si>
  <si>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</si>
  <si>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</si>
  <si>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</si>
  <si>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</si>
  <si>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</si>
  <si>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</si>
  <si>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</si>
  <si>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</si>
  <si>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</si>
  <si>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</si>
  <si>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</si>
  <si>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</si>
  <si>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</si>
  <si>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</si>
  <si>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</si>
  <si>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</si>
  <si>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</si>
  <si>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</si>
  <si>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</si>
  <si>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</si>
  <si>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</si>
  <si>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</si>
  <si>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</si>
  <si>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</si>
  <si>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</si>
  <si>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</si>
  <si>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</si>
  <si>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</si>
  <si>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</si>
  <si>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</si>
  <si>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</si>
  <si>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</si>
  <si>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</si>
  <si>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</si>
  <si>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</si>
  <si>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</si>
  <si>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</si>
  <si>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</si>
  <si>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</si>
  <si>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</si>
  <si>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</si>
  <si>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</si>
  <si>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</si>
  <si>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</si>
  <si>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</si>
  <si>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</si>
  <si>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</si>
  <si>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</si>
  <si>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</si>
  <si>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</si>
  <si>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95</t>
  </si>
  <si>
    <t>Dokončovací kce na pozem.stav.</t>
  </si>
  <si>
    <t>1</t>
  </si>
  <si>
    <t>Revize komínu</t>
  </si>
  <si>
    <t>ks</t>
  </si>
  <si>
    <t>953 83-2113.R00</t>
  </si>
  <si>
    <t>Komín.vložka z hadice DN 130 mm a komínu do 15 m</t>
  </si>
  <si>
    <t>m</t>
  </si>
  <si>
    <t>Celkem za</t>
  </si>
  <si>
    <t>723</t>
  </si>
  <si>
    <t>Vnitřní plynovod</t>
  </si>
  <si>
    <t>723 12-0804.R00</t>
  </si>
  <si>
    <t>Demontáž potrubí svařovaného závitového do DN 25</t>
  </si>
  <si>
    <t>723 20-0001.RA0</t>
  </si>
  <si>
    <t>Montáž plynových spotřebičů</t>
  </si>
  <si>
    <t>kus</t>
  </si>
  <si>
    <t>723 12-0203.R00</t>
  </si>
  <si>
    <t>Potrubí ocelové závitové černé svařované DN 20</t>
  </si>
  <si>
    <t>723 19-0202.R00</t>
  </si>
  <si>
    <t>Přípojka plynovodu, trubky závitové černé DN 15</t>
  </si>
  <si>
    <t>soubor</t>
  </si>
  <si>
    <t>723 11-0204.R00</t>
  </si>
  <si>
    <t>Potrubí ocel. závitové černé šroubované DN 25</t>
  </si>
  <si>
    <t>revize a tlaková zkouška</t>
  </si>
  <si>
    <t>723 23-5111.R00</t>
  </si>
  <si>
    <t>Kohout kulový,vnitřní-vnitřní  DN 20</t>
  </si>
  <si>
    <t>723 23-5113.R00</t>
  </si>
  <si>
    <t>Kohout kulový,vnitřní-vnitřní z DN 25</t>
  </si>
  <si>
    <t>723 16-0204.R00</t>
  </si>
  <si>
    <t>Přípojka k plynoměru, závitová bez ochozu G 1</t>
  </si>
  <si>
    <t>723 19-1123.R00</t>
  </si>
  <si>
    <t>Hadice flexib. DN 15,délka 1,0 m</t>
  </si>
  <si>
    <t>725</t>
  </si>
  <si>
    <t>Zařizovací předměty</t>
  </si>
  <si>
    <t>725 61-9101.R00</t>
  </si>
  <si>
    <t>Montáž plynových sporáků svítiplyn/metan</t>
  </si>
  <si>
    <t>783</t>
  </si>
  <si>
    <t>Nátěry</t>
  </si>
  <si>
    <t>783 42-4140.R00</t>
  </si>
  <si>
    <t>Nátěr syntetický potrubí do DN 50 mm  Z + 2x</t>
  </si>
</sst>
</file>

<file path=xl/styles.xml><?xml version="1.0" encoding="utf-8"?>
<styleSheet xmlns="http://schemas.openxmlformats.org/spreadsheetml/2006/main">
  <numFmts count="7">
    <numFmt formatCode="GENERAL" numFmtId="164"/>
    <numFmt formatCode="@" numFmtId="165"/>
    <numFmt formatCode="#,##0" numFmtId="166"/>
    <numFmt formatCode="DD/MM/YY" numFmtId="167"/>
    <numFmt formatCode="#,##0.00&quot; Kč&quot;" numFmtId="168"/>
    <numFmt formatCode="#,##0.00" numFmtId="169"/>
    <numFmt formatCode="0.0" numFmtId="170"/>
  </numFmts>
  <fonts count="16">
    <font>
      <name val="Arial CE"/>
      <charset val="238"/>
      <family val="2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 CE"/>
      <charset val="238"/>
      <family val="2"/>
      <b val="true"/>
      <sz val="14"/>
    </font>
    <font>
      <name val="Arial CE"/>
      <charset val="238"/>
      <family val="2"/>
      <b val="true"/>
      <i val="true"/>
      <sz val="12"/>
    </font>
    <font>
      <name val="Arial CE"/>
      <charset val="238"/>
      <family val="2"/>
      <b val="true"/>
      <i val="true"/>
      <sz val="10"/>
    </font>
    <font>
      <name val="Arial CE"/>
      <charset val="238"/>
      <family val="2"/>
      <b val="true"/>
      <sz val="9"/>
    </font>
    <font>
      <name val="Arial CE"/>
      <charset val="238"/>
      <family val="2"/>
      <b val="true"/>
      <sz val="10"/>
    </font>
    <font>
      <name val="Arial CE"/>
      <charset val="238"/>
      <family val="2"/>
      <b val="true"/>
      <sz val="12"/>
    </font>
    <font>
      <name val="Arial CE"/>
      <charset val="238"/>
      <family val="2"/>
      <sz val="9"/>
    </font>
    <font>
      <name val="Arial CE"/>
      <charset val="238"/>
      <family val="2"/>
      <b val="true"/>
      <sz val="12"/>
      <u val="single"/>
    </font>
    <font>
      <name val="Arial CE"/>
      <charset val="238"/>
      <family val="2"/>
      <b val="true"/>
      <sz val="10"/>
      <u val="single"/>
    </font>
    <font>
      <name val="Arial CE"/>
      <charset val="238"/>
      <family val="2"/>
      <sz val="10"/>
      <u val="single"/>
    </font>
    <font>
      <name val="Arial CE"/>
      <charset val="238"/>
      <family val="2"/>
      <color rgb="FFFFFFFF"/>
      <sz val="10"/>
    </font>
    <font>
      <name val="Arial CE"/>
      <charset val="238"/>
      <family val="2"/>
      <sz val="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6">
    <border diagonalDown="false" diagonalUp="false">
      <left/>
      <right/>
      <top/>
      <bottom/>
      <diagonal/>
    </border>
    <border diagonalDown="false" diagonalUp="false">
      <left style="thick"/>
      <right/>
      <top style="thick"/>
      <bottom/>
      <diagonal/>
    </border>
    <border diagonalDown="false" diagonalUp="false">
      <left/>
      <right style="thick"/>
      <top style="thick"/>
      <bottom/>
      <diagonal/>
    </border>
    <border diagonalDown="false" diagonalUp="false">
      <left/>
      <right/>
      <top style="thick"/>
      <bottom/>
      <diagonal/>
    </border>
    <border diagonalDown="false" diagonalUp="false">
      <left style="thick"/>
      <right/>
      <top/>
      <bottom/>
      <diagonal/>
    </border>
    <border diagonalDown="false" diagonalUp="false">
      <left/>
      <right style="thick"/>
      <top/>
      <bottom/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 style="thick"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/>
      <right/>
      <top/>
      <bottom style="thick"/>
      <diagonal/>
    </border>
    <border diagonalDown="false" diagonalUp="false">
      <left style="thick"/>
      <right/>
      <top/>
      <bottom style="thick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 style="thick"/>
      <top/>
      <bottom style="thick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113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2" fontId="5" numFmtId="16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2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4" fillId="0" fontId="0" numFmtId="165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fals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8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6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9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4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2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1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4" fillId="0" fontId="0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5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2" fillId="0" fontId="0" numFmtId="169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6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2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0" numFmtId="164" xfId="20">
      <alignment horizontal="right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5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center" indent="0" shrinkToFit="true" textRotation="0" vertical="bottom" wrapText="false"/>
      <protection hidden="false" locked="true"/>
    </xf>
    <xf applyAlignment="false" applyBorder="false" applyFont="true" applyProtection="false" borderId="0" fillId="0" fontId="10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7" numFmtId="165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4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1" fillId="0" fontId="8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4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15" numFmtId="165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1" fillId="0" fontId="15" numFmtId="164" xfId="2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1" fillId="0" fontId="15" numFmtId="165" xfId="20">
      <alignment horizontal="center" indent="0" shrinkToFit="true" textRotation="0" vertical="bottom" wrapText="false"/>
      <protection hidden="false" locked="true"/>
    </xf>
    <xf applyAlignment="true" applyBorder="true" applyFont="true" applyProtection="false" borderId="11" fillId="0" fontId="15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1" fillId="0" fontId="15" numFmtId="169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6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9" fillId="0" fontId="6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9" fillId="0" fontId="8" numFmtId="169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true" tabSelected="false" topLeftCell="A13" view="normal" windowProtection="false" workbookViewId="0" zoomScale="100" zoomScaleNormal="100" zoomScalePageLayoutView="100">
      <selection activeCell="F29" activeCellId="0" pane="topLeft" sqref="F29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2.5714285714286"/>
    <col collapsed="false" hidden="false" max="6" min="6" style="0" width="19.7091836734694"/>
    <col collapsed="false" hidden="false" max="7" min="7" style="0" width="14.1479591836735"/>
    <col collapsed="false" hidden="false" max="1025" min="8" style="0" width="8.72959183673469"/>
  </cols>
  <sheetData>
    <row collapsed="false" customFormat="false" customHeight="true" hidden="false" ht="21.75" outlineLevel="0" r="1">
      <c r="A1" s="1" t="s">
        <v>0</v>
      </c>
      <c r="B1" s="1"/>
      <c r="C1" s="1"/>
      <c r="D1" s="1"/>
      <c r="E1" s="1"/>
      <c r="F1" s="1"/>
      <c r="G1" s="1"/>
    </row>
    <row collapsed="false" customFormat="false" customHeight="true" hidden="false" ht="15" outlineLevel="0" r="2"/>
    <row collapsed="false" customFormat="false" customHeight="true" hidden="false" ht="12.95" outlineLevel="0" r="3">
      <c r="A3" s="2" t="s">
        <v>1</v>
      </c>
      <c r="B3" s="3"/>
      <c r="C3" s="4" t="s">
        <v>2</v>
      </c>
      <c r="D3" s="4"/>
      <c r="E3" s="4"/>
      <c r="F3" s="4" t="s">
        <v>3</v>
      </c>
      <c r="G3" s="3"/>
    </row>
    <row collapsed="false" customFormat="false" customHeight="true" hidden="false" ht="12.95" outlineLevel="0" r="4">
      <c r="A4" s="5"/>
      <c r="B4" s="6"/>
      <c r="C4" s="7"/>
      <c r="D4" s="8"/>
      <c r="E4" s="8"/>
      <c r="F4" s="9"/>
      <c r="G4" s="10"/>
    </row>
    <row collapsed="false" customFormat="false" customHeight="true" hidden="false" ht="12.95" outlineLevel="0" r="5">
      <c r="A5" s="2" t="s">
        <v>4</v>
      </c>
      <c r="B5" s="3"/>
      <c r="C5" s="4" t="s">
        <v>5</v>
      </c>
      <c r="D5" s="4"/>
      <c r="E5" s="4"/>
      <c r="F5" s="2" t="s">
        <v>6</v>
      </c>
      <c r="G5" s="3"/>
    </row>
    <row collapsed="false" customFormat="false" customHeight="true" hidden="false" ht="12.95" outlineLevel="0" r="6">
      <c r="A6" s="5"/>
      <c r="B6" s="6"/>
      <c r="C6" s="7" t="s">
        <v>7</v>
      </c>
      <c r="D6" s="8"/>
      <c r="E6" s="8"/>
      <c r="F6" s="11"/>
      <c r="G6" s="10"/>
    </row>
    <row collapsed="false" customFormat="false" customHeight="false" hidden="false" ht="12.75" outlineLevel="0" r="7">
      <c r="A7" s="2" t="s">
        <v>8</v>
      </c>
      <c r="B7" s="4"/>
      <c r="C7" s="12"/>
      <c r="D7" s="12"/>
      <c r="E7" s="2" t="s">
        <v>9</v>
      </c>
      <c r="F7" s="13"/>
      <c r="G7" s="3" t="n">
        <v>0</v>
      </c>
    </row>
    <row collapsed="false" customFormat="false" customHeight="false" hidden="false" ht="12.75" outlineLevel="0" r="8">
      <c r="A8" s="2" t="s">
        <v>10</v>
      </c>
      <c r="B8" s="4"/>
      <c r="C8" s="12"/>
      <c r="D8" s="12"/>
      <c r="E8" s="2" t="s">
        <v>11</v>
      </c>
      <c r="F8" s="4"/>
      <c r="G8" s="14" t="n">
        <f aca="false">IF(PocetMJ=0,0,ROUND((F30+F32)/PocetMJ,1))</f>
        <v>0</v>
      </c>
    </row>
    <row collapsed="false" customFormat="false" customHeight="false" hidden="false" ht="12.75" outlineLevel="0" r="9">
      <c r="A9" s="15" t="s">
        <v>12</v>
      </c>
      <c r="B9" s="16"/>
      <c r="C9" s="16"/>
      <c r="D9" s="16"/>
      <c r="E9" s="15" t="s">
        <v>13</v>
      </c>
      <c r="F9" s="16"/>
      <c r="G9" s="17"/>
    </row>
    <row collapsed="false" customFormat="false" customHeight="false" hidden="false" ht="12.75" outlineLevel="0" r="10">
      <c r="A10" s="18" t="s">
        <v>14</v>
      </c>
      <c r="B10" s="9"/>
      <c r="C10" s="9"/>
      <c r="D10" s="9"/>
      <c r="E10" s="18" t="s">
        <v>15</v>
      </c>
      <c r="F10" s="9"/>
      <c r="G10" s="10"/>
      <c r="BA10" s="19"/>
      <c r="BB10" s="19"/>
      <c r="BC10" s="19"/>
      <c r="BD10" s="19"/>
      <c r="BE10" s="19"/>
    </row>
    <row collapsed="false" customFormat="false" customHeight="false" hidden="false" ht="12.75" outlineLevel="0" r="11">
      <c r="A11" s="18"/>
      <c r="B11" s="9"/>
      <c r="C11" s="9"/>
      <c r="D11" s="9"/>
      <c r="E11" s="20"/>
      <c r="F11" s="20"/>
      <c r="G11" s="20"/>
    </row>
    <row collapsed="false" customFormat="false" customHeight="true" hidden="false" ht="28.5" outlineLevel="0" r="12">
      <c r="A12" s="21" t="s">
        <v>16</v>
      </c>
      <c r="B12" s="21"/>
      <c r="C12" s="21"/>
      <c r="D12" s="21"/>
      <c r="E12" s="21"/>
      <c r="F12" s="21"/>
      <c r="G12" s="21"/>
    </row>
    <row collapsed="false" customFormat="false" customHeight="true" hidden="false" ht="17.25" outlineLevel="0" r="13">
      <c r="A13" s="22" t="s">
        <v>17</v>
      </c>
      <c r="B13" s="23"/>
      <c r="C13" s="24"/>
      <c r="D13" s="25" t="s">
        <v>18</v>
      </c>
      <c r="E13" s="25"/>
      <c r="F13" s="25"/>
      <c r="G13" s="25"/>
    </row>
    <row collapsed="false" customFormat="false" customHeight="true" hidden="false" ht="15.95" outlineLevel="0" r="14">
      <c r="A14" s="26"/>
      <c r="B14" s="27" t="s">
        <v>19</v>
      </c>
      <c r="C14" s="28"/>
      <c r="D14" s="29"/>
      <c r="E14" s="30"/>
      <c r="F14" s="17"/>
      <c r="G14" s="28"/>
    </row>
    <row collapsed="false" customFormat="false" customHeight="true" hidden="false" ht="15.95" outlineLevel="0" r="15">
      <c r="A15" s="26" t="s">
        <v>20</v>
      </c>
      <c r="B15" s="27" t="s">
        <v>21</v>
      </c>
      <c r="C15" s="28"/>
      <c r="D15" s="15"/>
      <c r="E15" s="30"/>
      <c r="F15" s="17"/>
      <c r="G15" s="28"/>
    </row>
    <row collapsed="false" customFormat="false" customHeight="true" hidden="false" ht="15.95" outlineLevel="0" r="16">
      <c r="A16" s="26" t="s">
        <v>22</v>
      </c>
      <c r="B16" s="27" t="s">
        <v>23</v>
      </c>
      <c r="C16" s="28"/>
      <c r="D16" s="15"/>
      <c r="E16" s="30"/>
      <c r="F16" s="17"/>
      <c r="G16" s="28"/>
    </row>
    <row collapsed="false" customFormat="false" customHeight="true" hidden="false" ht="15.95" outlineLevel="0" r="17">
      <c r="A17" s="31" t="s">
        <v>24</v>
      </c>
      <c r="B17" s="27" t="s">
        <v>25</v>
      </c>
      <c r="C17" s="28"/>
      <c r="D17" s="15"/>
      <c r="E17" s="30"/>
      <c r="F17" s="17"/>
      <c r="G17" s="28"/>
    </row>
    <row collapsed="false" customFormat="false" customHeight="true" hidden="false" ht="15.95" outlineLevel="0" r="18">
      <c r="A18" s="32" t="s">
        <v>26</v>
      </c>
      <c r="B18" s="27"/>
      <c r="C18" s="28"/>
      <c r="D18" s="15"/>
      <c r="E18" s="30"/>
      <c r="F18" s="17"/>
      <c r="G18" s="28"/>
    </row>
    <row collapsed="false" customFormat="false" customHeight="true" hidden="false" ht="15.95" outlineLevel="0" r="19">
      <c r="A19" s="32"/>
      <c r="B19" s="27"/>
      <c r="C19" s="28"/>
      <c r="D19" s="15"/>
      <c r="E19" s="30"/>
      <c r="F19" s="17"/>
      <c r="G19" s="28"/>
    </row>
    <row collapsed="false" customFormat="false" customHeight="true" hidden="false" ht="15.95" outlineLevel="0" r="20">
      <c r="A20" s="32" t="s">
        <v>27</v>
      </c>
      <c r="B20" s="27"/>
      <c r="C20" s="28"/>
      <c r="D20" s="15"/>
      <c r="E20" s="30"/>
      <c r="F20" s="17"/>
      <c r="G20" s="28"/>
    </row>
    <row collapsed="false" customFormat="false" customHeight="true" hidden="false" ht="15.95" outlineLevel="0" r="21">
      <c r="A21" s="18" t="s">
        <v>28</v>
      </c>
      <c r="B21" s="9"/>
      <c r="C21" s="28"/>
      <c r="D21" s="15" t="s">
        <v>29</v>
      </c>
      <c r="E21" s="30"/>
      <c r="F21" s="17"/>
      <c r="G21" s="28" t="n">
        <f aca="false">G22-SUM(G14:G20)</f>
        <v>0</v>
      </c>
    </row>
    <row collapsed="false" customFormat="false" customHeight="true" hidden="false" ht="15.95" outlineLevel="0" r="22">
      <c r="A22" s="15" t="s">
        <v>30</v>
      </c>
      <c r="B22" s="16"/>
      <c r="C22" s="33"/>
      <c r="D22" s="15" t="s">
        <v>31</v>
      </c>
      <c r="E22" s="30"/>
      <c r="F22" s="17"/>
      <c r="G22" s="28" t="n">
        <f aca="false">VRN</f>
        <v>0</v>
      </c>
    </row>
    <row collapsed="false" customFormat="false" customHeight="false" hidden="false" ht="12.75" outlineLevel="0" r="23">
      <c r="A23" s="2" t="s">
        <v>32</v>
      </c>
      <c r="B23" s="4"/>
      <c r="C23" s="2" t="s">
        <v>33</v>
      </c>
      <c r="D23" s="4"/>
      <c r="E23" s="2" t="s">
        <v>34</v>
      </c>
      <c r="F23" s="4"/>
      <c r="G23" s="3"/>
    </row>
    <row collapsed="false" customFormat="false" customHeight="false" hidden="false" ht="12.75" outlineLevel="0" r="24">
      <c r="A24" s="2"/>
      <c r="B24" s="4"/>
      <c r="C24" s="2" t="s">
        <v>35</v>
      </c>
      <c r="D24" s="4"/>
      <c r="E24" s="2" t="s">
        <v>35</v>
      </c>
      <c r="F24" s="4"/>
      <c r="G24" s="3"/>
    </row>
    <row collapsed="false" customFormat="false" customHeight="false" hidden="false" ht="12.75" outlineLevel="0" r="25">
      <c r="A25" s="18" t="s">
        <v>36</v>
      </c>
      <c r="B25" s="34"/>
      <c r="C25" s="18" t="s">
        <v>36</v>
      </c>
      <c r="D25" s="9"/>
      <c r="E25" s="18" t="s">
        <v>36</v>
      </c>
      <c r="F25" s="9"/>
      <c r="G25" s="10"/>
    </row>
    <row collapsed="false" customFormat="false" customHeight="false" hidden="false" ht="12.75" outlineLevel="0" r="26">
      <c r="A26" s="18"/>
      <c r="B26" s="35"/>
      <c r="C26" s="18" t="s">
        <v>37</v>
      </c>
      <c r="D26" s="9"/>
      <c r="E26" s="18" t="s">
        <v>38</v>
      </c>
      <c r="F26" s="9"/>
      <c r="G26" s="10"/>
    </row>
    <row collapsed="false" customFormat="false" customHeight="false" hidden="false" ht="12.75" outlineLevel="0" r="27">
      <c r="A27" s="18"/>
      <c r="B27" s="9"/>
      <c r="C27" s="18"/>
      <c r="D27" s="9"/>
      <c r="E27" s="18"/>
      <c r="F27" s="9"/>
      <c r="G27" s="10"/>
    </row>
    <row collapsed="false" customFormat="false" customHeight="true" hidden="false" ht="97.5" outlineLevel="0" r="28">
      <c r="A28" s="18"/>
      <c r="B28" s="9"/>
      <c r="C28" s="18"/>
      <c r="D28" s="9"/>
      <c r="E28" s="18"/>
      <c r="F28" s="9"/>
      <c r="G28" s="10"/>
    </row>
    <row collapsed="false" customFormat="false" customHeight="false" hidden="false" ht="12.25" outlineLevel="0" r="29">
      <c r="A29" s="2" t="s">
        <v>39</v>
      </c>
      <c r="B29" s="4"/>
      <c r="C29" s="36" t="n">
        <v>0</v>
      </c>
      <c r="D29" s="4" t="s">
        <v>40</v>
      </c>
      <c r="E29" s="2"/>
      <c r="F29" s="37"/>
      <c r="G29" s="3"/>
    </row>
    <row collapsed="false" customFormat="false" customHeight="false" hidden="false" ht="12.25" outlineLevel="0" r="30">
      <c r="A30" s="2" t="s">
        <v>39</v>
      </c>
      <c r="B30" s="4"/>
      <c r="C30" s="36" t="n">
        <v>15</v>
      </c>
      <c r="D30" s="4" t="s">
        <v>40</v>
      </c>
      <c r="E30" s="2"/>
      <c r="F30" s="37"/>
      <c r="G30" s="3"/>
    </row>
    <row collapsed="false" customFormat="false" customHeight="false" hidden="false" ht="12.25" outlineLevel="0" r="31">
      <c r="A31" s="2" t="s">
        <v>41</v>
      </c>
      <c r="B31" s="4"/>
      <c r="C31" s="36" t="n">
        <v>15</v>
      </c>
      <c r="D31" s="4" t="s">
        <v>40</v>
      </c>
      <c r="E31" s="2"/>
      <c r="F31" s="38"/>
      <c r="G31" s="17"/>
    </row>
    <row collapsed="false" customFormat="false" customHeight="false" hidden="false" ht="12.25" outlineLevel="0" r="32">
      <c r="A32" s="2" t="s">
        <v>39</v>
      </c>
      <c r="B32" s="4"/>
      <c r="C32" s="36" t="n">
        <v>21</v>
      </c>
      <c r="D32" s="4" t="s">
        <v>40</v>
      </c>
      <c r="E32" s="2"/>
      <c r="F32" s="37"/>
      <c r="G32" s="3"/>
    </row>
    <row collapsed="false" customFormat="false" customHeight="false" hidden="false" ht="12.25" outlineLevel="0" r="33">
      <c r="A33" s="2" t="s">
        <v>41</v>
      </c>
      <c r="B33" s="4"/>
      <c r="C33" s="36" t="n">
        <v>21</v>
      </c>
      <c r="D33" s="4" t="s">
        <v>40</v>
      </c>
      <c r="E33" s="2"/>
      <c r="F33" s="38"/>
      <c r="G33" s="17"/>
    </row>
    <row collapsed="false" customFormat="true" customHeight="true" hidden="false" ht="19.5" outlineLevel="0" r="34" s="43">
      <c r="A34" s="39" t="s">
        <v>42</v>
      </c>
      <c r="B34" s="40"/>
      <c r="C34" s="40"/>
      <c r="D34" s="40"/>
      <c r="E34" s="39"/>
      <c r="F34" s="41"/>
      <c r="G34" s="42"/>
    </row>
    <row collapsed="false" customFormat="false" customHeight="false" hidden="false" ht="12.75" outlineLevel="0" r="36">
      <c r="A36" s="44" t="s">
        <v>43</v>
      </c>
      <c r="B36" s="44"/>
      <c r="C36" s="44"/>
      <c r="D36" s="44"/>
      <c r="E36" s="44"/>
      <c r="F36" s="44"/>
      <c r="G36" s="44"/>
    </row>
    <row collapsed="false" customFormat="false" customHeight="true" hidden="false" ht="14.25" outlineLevel="0" r="37"/>
    <row collapsed="false" customFormat="false" customHeight="true" hidden="false" ht="12.75" outlineLevel="0" r="38"/>
    <row collapsed="false" customFormat="false" customHeight="true" hidden="false" ht="3" outlineLevel="0" r="45"/>
  </sheetData>
  <mergeCells count="6">
    <mergeCell ref="A1:G1"/>
    <mergeCell ref="C7:D7"/>
    <mergeCell ref="C8:D8"/>
    <mergeCell ref="E11:G11"/>
    <mergeCell ref="A12:G12"/>
    <mergeCell ref="D13:G13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F7" activeCellId="0" pane="topLeft" sqref="F7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8.72959183673469"/>
  </cols>
  <sheetData>
    <row collapsed="false" customFormat="false" customHeight="false" hidden="false" ht="13.5" outlineLevel="0" r="1">
      <c r="A1" s="45" t="s">
        <v>4</v>
      </c>
      <c r="B1" s="45"/>
      <c r="C1" s="46" t="str">
        <f aca="false">CONCATENATE(cislostavby," ",nazevstavby)</f>
        <v> Rekonstrukce části objektu č.p. 44 - Občanská zálo</v>
      </c>
      <c r="D1" s="47"/>
      <c r="E1" s="48"/>
      <c r="F1" s="47"/>
      <c r="G1" s="49"/>
      <c r="H1" s="50"/>
      <c r="I1" s="9"/>
    </row>
    <row collapsed="false" customFormat="false" customHeight="false" hidden="false" ht="13.5" outlineLevel="0" r="2">
      <c r="A2" s="45" t="s">
        <v>1</v>
      </c>
      <c r="B2" s="45"/>
      <c r="C2" s="46" t="str">
        <f aca="false">CONCATENATE(cisloobjektu," ",nazevobjektu)</f>
        <v> </v>
      </c>
      <c r="D2" s="47"/>
      <c r="E2" s="48"/>
      <c r="F2" s="47"/>
      <c r="G2" s="51"/>
      <c r="H2" s="51"/>
      <c r="I2" s="51"/>
    </row>
    <row collapsed="false" customFormat="false" customHeight="false" hidden="false" ht="13.5" outlineLevel="0" r="3">
      <c r="F3" s="9"/>
    </row>
    <row collapsed="false" customFormat="false" customHeight="true" hidden="false" ht="19.5" outlineLevel="0" r="4">
      <c r="A4" s="52" t="s">
        <v>44</v>
      </c>
      <c r="B4" s="52"/>
      <c r="C4" s="52"/>
      <c r="D4" s="52"/>
      <c r="E4" s="52"/>
      <c r="F4" s="52"/>
      <c r="G4" s="52"/>
      <c r="H4" s="52"/>
      <c r="I4" s="52"/>
    </row>
    <row collapsed="false" customFormat="false" customHeight="false" hidden="false" ht="13.5" outlineLevel="0" r="5"/>
    <row collapsed="false" customFormat="true" customHeight="false" hidden="false" ht="13.5" outlineLevel="0" r="6" s="9">
      <c r="A6" s="53"/>
      <c r="B6" s="54" t="s">
        <v>45</v>
      </c>
      <c r="C6" s="54"/>
      <c r="D6" s="55"/>
      <c r="E6" s="55" t="s">
        <v>46</v>
      </c>
      <c r="F6" s="56" t="s">
        <v>47</v>
      </c>
      <c r="G6" s="56" t="s">
        <v>48</v>
      </c>
      <c r="H6" s="56" t="s">
        <v>49</v>
      </c>
      <c r="I6" s="56" t="s">
        <v>27</v>
      </c>
    </row>
    <row collapsed="false" customFormat="true" customHeight="false" hidden="false" ht="12.25" outlineLevel="0" r="7" s="9">
      <c r="A7" s="57" t="str">
        <f aca="false">Položky!B7</f>
        <v>95</v>
      </c>
      <c r="B7" s="58" t="str">
        <f aca="false">Položky!C7</f>
        <v>Dokončovací kce na pozem.stav.</v>
      </c>
      <c r="D7" s="59"/>
      <c r="E7" s="59"/>
      <c r="F7" s="60"/>
      <c r="G7" s="60" t="n">
        <f aca="false">Položky!BC9</f>
        <v>0</v>
      </c>
      <c r="H7" s="60" t="n">
        <f aca="false">Položky!BD9</f>
        <v>0</v>
      </c>
      <c r="I7" s="60" t="n">
        <f aca="false">Položky!BE9</f>
        <v>0</v>
      </c>
    </row>
    <row collapsed="false" customFormat="true" customHeight="false" hidden="false" ht="12.25" outlineLevel="0" r="8" s="9">
      <c r="A8" s="57" t="str">
        <f aca="false">Položky!B11</f>
        <v>723</v>
      </c>
      <c r="B8" s="58" t="str">
        <f aca="false">Položky!C11</f>
        <v>Vnitřní plynovod</v>
      </c>
      <c r="D8" s="59"/>
      <c r="E8" s="59"/>
      <c r="F8" s="60"/>
      <c r="G8" s="60" t="n">
        <f aca="false">Položky!BC21</f>
        <v>0</v>
      </c>
      <c r="H8" s="60" t="n">
        <f aca="false">Položky!BD21</f>
        <v>0</v>
      </c>
      <c r="I8" s="60" t="n">
        <f aca="false">Položky!BE21</f>
        <v>0</v>
      </c>
    </row>
    <row collapsed="false" customFormat="true" customHeight="false" hidden="false" ht="12.25" outlineLevel="0" r="9" s="9">
      <c r="A9" s="57" t="str">
        <f aca="false">Položky!B23</f>
        <v>725</v>
      </c>
      <c r="B9" s="58" t="str">
        <f aca="false">Položky!C23</f>
        <v>Zařizovací předměty</v>
      </c>
      <c r="D9" s="59"/>
      <c r="E9" s="59"/>
      <c r="F9" s="60"/>
      <c r="G9" s="60" t="n">
        <f aca="false">Položky!BC24</f>
        <v>0</v>
      </c>
      <c r="H9" s="60" t="n">
        <f aca="false">Položky!BD24</f>
        <v>0</v>
      </c>
      <c r="I9" s="60" t="n">
        <f aca="false">Položky!BE24</f>
        <v>0</v>
      </c>
    </row>
    <row collapsed="false" customFormat="true" customHeight="false" hidden="false" ht="12.25" outlineLevel="0" r="10" s="9">
      <c r="A10" s="57" t="str">
        <f aca="false">Položky!B26</f>
        <v>783</v>
      </c>
      <c r="B10" s="58" t="str">
        <f aca="false">Položky!C26</f>
        <v>Nátěry</v>
      </c>
      <c r="D10" s="59"/>
      <c r="E10" s="59"/>
      <c r="F10" s="60"/>
      <c r="G10" s="60" t="n">
        <f aca="false">Položky!BC27</f>
        <v>0</v>
      </c>
      <c r="H10" s="60" t="n">
        <f aca="false">Položky!BD27</f>
        <v>0</v>
      </c>
      <c r="I10" s="60" t="n">
        <f aca="false">Položky!BE27</f>
        <v>0</v>
      </c>
    </row>
    <row collapsed="false" customFormat="true" customHeight="false" hidden="false" ht="12.25" outlineLevel="0" r="11" s="64">
      <c r="A11" s="61"/>
      <c r="B11" s="54" t="s">
        <v>50</v>
      </c>
      <c r="C11" s="54"/>
      <c r="D11" s="62"/>
      <c r="E11" s="62"/>
      <c r="F11" s="63"/>
      <c r="G11" s="63" t="n">
        <f aca="false">SUM(G7:G10)</f>
        <v>0</v>
      </c>
      <c r="H11" s="63" t="n">
        <f aca="false">SUM(H7:H10)</f>
        <v>0</v>
      </c>
      <c r="I11" s="63" t="n">
        <f aca="false">SUM(I7:I10)</f>
        <v>0</v>
      </c>
    </row>
    <row collapsed="false" customFormat="false" customHeight="false" hidden="false" ht="12.75" outlineLevel="0" r="12">
      <c r="A12" s="9"/>
      <c r="B12" s="9"/>
      <c r="C12" s="9"/>
      <c r="D12" s="9"/>
      <c r="E12" s="9"/>
      <c r="F12" s="9"/>
      <c r="G12" s="9"/>
      <c r="H12" s="9"/>
      <c r="I12" s="9"/>
    </row>
    <row collapsed="false" customFormat="false" customHeight="true" hidden="false" ht="19.5" outlineLevel="0" r="13">
      <c r="A13" s="1" t="s">
        <v>51</v>
      </c>
      <c r="B13" s="1"/>
      <c r="C13" s="1"/>
      <c r="D13" s="1"/>
      <c r="E13" s="1"/>
      <c r="F13" s="1"/>
      <c r="G13" s="1"/>
      <c r="H13" s="1"/>
      <c r="I13" s="1"/>
      <c r="BA13" s="19"/>
      <c r="BB13" s="19"/>
      <c r="BC13" s="19"/>
      <c r="BD13" s="19"/>
      <c r="BE13" s="19"/>
    </row>
    <row collapsed="false" customFormat="false" customHeight="false" hidden="false" ht="13.5" outlineLevel="0" r="14"/>
    <row collapsed="false" customFormat="false" customHeight="false" hidden="false" ht="12.75" outlineLevel="0" r="15">
      <c r="A15" s="61" t="s">
        <v>52</v>
      </c>
      <c r="B15" s="54"/>
      <c r="C15" s="54"/>
      <c r="D15" s="17"/>
      <c r="E15" s="65" t="s">
        <v>53</v>
      </c>
      <c r="F15" s="66" t="s">
        <v>54</v>
      </c>
      <c r="G15" s="25" t="s">
        <v>55</v>
      </c>
      <c r="H15" s="67"/>
      <c r="I15" s="68" t="s">
        <v>53</v>
      </c>
    </row>
    <row collapsed="false" customFormat="false" customHeight="false" hidden="false" ht="12.75" outlineLevel="0" r="16">
      <c r="A16" s="32"/>
      <c r="B16" s="27"/>
      <c r="C16" s="27"/>
      <c r="D16" s="69"/>
      <c r="E16" s="70"/>
      <c r="F16" s="71"/>
      <c r="G16" s="72" t="n">
        <f aca="false">CHOOSE(BA16+1,HSV+PSV,HSV+PSV+Mont,HSV+PSV+Dodavka+Mont,HSV,PSV,Mont,Dodavka,Mont+Dodavka,0)</f>
        <v>0</v>
      </c>
      <c r="H16" s="73"/>
      <c r="I16" s="72" t="n">
        <f aca="false">E16+F16*G16/100</f>
        <v>0</v>
      </c>
      <c r="BA16" s="0" t="n">
        <v>8</v>
      </c>
    </row>
    <row collapsed="false" customFormat="false" customHeight="false" hidden="false" ht="13.5" outlineLevel="0" r="17">
      <c r="A17" s="29"/>
      <c r="B17" s="54" t="s">
        <v>56</v>
      </c>
      <c r="C17" s="16"/>
      <c r="D17" s="74"/>
      <c r="E17" s="75"/>
      <c r="F17" s="76"/>
      <c r="G17" s="76"/>
      <c r="H17" s="77" t="n">
        <f aca="false">SUM(H16:H16)</f>
        <v>0</v>
      </c>
      <c r="I17" s="77"/>
    </row>
  </sheetData>
  <mergeCells count="6">
    <mergeCell ref="A1:B1"/>
    <mergeCell ref="A2:B2"/>
    <mergeCell ref="G2:I2"/>
    <mergeCell ref="A4:I4"/>
    <mergeCell ref="A13:I13"/>
    <mergeCell ref="H17:I17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28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F33" activeCellId="0" pane="topLeft" sqref="F33"/>
    </sheetView>
  </sheetViews>
  <sheetFormatPr defaultRowHeight="12.25"/>
  <cols>
    <col collapsed="false" hidden="false" max="1" min="1" style="78" width="3.86224489795918"/>
    <col collapsed="false" hidden="false" max="2" min="2" style="78" width="11.9948979591837"/>
    <col collapsed="false" hidden="false" max="3" min="3" style="78" width="40.4234693877551"/>
    <col collapsed="false" hidden="false" max="4" min="4" style="78" width="5.57142857142857"/>
    <col collapsed="false" hidden="false" max="5" min="5" style="79" width="8.56632653061224"/>
    <col collapsed="false" hidden="false" max="6" min="6" style="78" width="9.85204081632653"/>
    <col collapsed="false" hidden="false" max="7" min="7" style="78" width="13.8571428571429"/>
    <col collapsed="false" hidden="false" max="1025" min="8" style="78" width="9.14285714285714"/>
  </cols>
  <sheetData>
    <row collapsed="false" customFormat="false" customHeight="false" hidden="false" ht="15.75" outlineLevel="0" r="1">
      <c r="A1" s="80" t="s">
        <v>57</v>
      </c>
      <c r="B1" s="80"/>
      <c r="C1" s="80"/>
      <c r="D1" s="80"/>
      <c r="E1" s="80"/>
      <c r="F1" s="80"/>
      <c r="G1" s="80"/>
    </row>
    <row collapsed="false" customFormat="false" customHeight="false" hidden="false" ht="13.5" outlineLevel="0" r="2">
      <c r="B2" s="81"/>
      <c r="C2" s="82"/>
      <c r="D2" s="82"/>
      <c r="E2" s="83"/>
      <c r="F2" s="82"/>
      <c r="G2" s="82"/>
    </row>
    <row collapsed="false" customFormat="false" customHeight="false" hidden="false" ht="13.5" outlineLevel="0" r="3">
      <c r="A3" s="45" t="s">
        <v>4</v>
      </c>
      <c r="B3" s="45"/>
      <c r="C3" s="46" t="str">
        <f aca="false">CONCATENATE(cislostavby," ",nazevstavby)</f>
        <v> Rekonstrukce části objektu č.p. 44 - Občanská zálo</v>
      </c>
      <c r="D3" s="47"/>
      <c r="E3" s="84"/>
      <c r="F3" s="85" t="n">
        <f aca="false">Rekapitulace!H1</f>
        <v>0</v>
      </c>
      <c r="G3" s="47"/>
    </row>
    <row collapsed="false" customFormat="false" customHeight="false" hidden="false" ht="13.5" outlineLevel="0" r="4">
      <c r="A4" s="86" t="s">
        <v>1</v>
      </c>
      <c r="B4" s="86"/>
      <c r="C4" s="46" t="str">
        <f aca="false">CONCATENATE(cisloobjektu," ",nazevobjektu)</f>
        <v> </v>
      </c>
      <c r="D4" s="47"/>
      <c r="E4" s="87"/>
      <c r="F4" s="87"/>
      <c r="G4" s="87"/>
    </row>
    <row collapsed="false" customFormat="false" customHeight="false" hidden="false" ht="13.5" outlineLevel="0" r="5">
      <c r="A5" s="88"/>
      <c r="B5" s="89"/>
      <c r="C5" s="89"/>
      <c r="G5" s="90"/>
    </row>
    <row collapsed="false" customFormat="false" customHeight="false" hidden="false" ht="12.75" outlineLevel="0" r="6">
      <c r="A6" s="91" t="s">
        <v>58</v>
      </c>
      <c r="B6" s="92" t="s">
        <v>59</v>
      </c>
      <c r="C6" s="92" t="s">
        <v>60</v>
      </c>
      <c r="D6" s="92" t="s">
        <v>61</v>
      </c>
      <c r="E6" s="92" t="s">
        <v>62</v>
      </c>
      <c r="F6" s="92" t="s">
        <v>63</v>
      </c>
      <c r="G6" s="93" t="s">
        <v>64</v>
      </c>
    </row>
    <row collapsed="false" customFormat="false" customHeight="false" hidden="false" ht="12.65" outlineLevel="0" r="7">
      <c r="A7" s="94" t="s">
        <v>65</v>
      </c>
      <c r="B7" s="95" t="s">
        <v>66</v>
      </c>
      <c r="C7" s="96" t="s">
        <v>67</v>
      </c>
      <c r="D7" s="97"/>
      <c r="E7" s="98"/>
      <c r="F7" s="98"/>
      <c r="G7" s="99"/>
      <c r="O7" s="100" t="n">
        <v>1</v>
      </c>
    </row>
    <row collapsed="false" customFormat="false" customHeight="false" hidden="false" ht="12.25" outlineLevel="0" r="8">
      <c r="A8" s="101" t="n">
        <v>1</v>
      </c>
      <c r="B8" s="102" t="s">
        <v>68</v>
      </c>
      <c r="C8" s="103" t="s">
        <v>69</v>
      </c>
      <c r="D8" s="104" t="s">
        <v>70</v>
      </c>
      <c r="E8" s="105" t="n">
        <v>1</v>
      </c>
      <c r="F8" s="105"/>
      <c r="G8" s="106"/>
      <c r="O8" s="100" t="n">
        <v>2</v>
      </c>
      <c r="AA8" s="78" t="n">
        <v>12</v>
      </c>
      <c r="AB8" s="78" t="n">
        <v>0</v>
      </c>
      <c r="AC8" s="78" t="n">
        <v>1</v>
      </c>
      <c r="AZ8" s="78" t="n">
        <v>1</v>
      </c>
      <c r="BA8" s="78" t="n">
        <f aca="false">IF(AZ8=1,G9,0)</f>
        <v>0</v>
      </c>
      <c r="BB8" s="78" t="n">
        <f aca="false">IF(AZ8=2,G9,0)</f>
        <v>0</v>
      </c>
      <c r="BC8" s="78" t="n">
        <f aca="false">IF(AZ8=3,G9,0)</f>
        <v>0</v>
      </c>
      <c r="BD8" s="78" t="n">
        <f aca="false">IF(AZ8=4,G9,0)</f>
        <v>0</v>
      </c>
      <c r="BE8" s="78" t="n">
        <f aca="false">IF(AZ8=5,G9,0)</f>
        <v>0</v>
      </c>
      <c r="CZ8" s="78" t="n">
        <v>0.03053</v>
      </c>
    </row>
    <row collapsed="false" customFormat="false" customHeight="false" hidden="false" ht="12.25" outlineLevel="0" r="9">
      <c r="A9" s="101" t="n">
        <v>2</v>
      </c>
      <c r="B9" s="102" t="s">
        <v>71</v>
      </c>
      <c r="C9" s="103" t="s">
        <v>72</v>
      </c>
      <c r="D9" s="104" t="s">
        <v>73</v>
      </c>
      <c r="E9" s="105" t="n">
        <v>15</v>
      </c>
      <c r="F9" s="105"/>
      <c r="G9" s="106"/>
      <c r="O9" s="100" t="n">
        <v>4</v>
      </c>
      <c r="BA9" s="107" t="n">
        <f aca="false">SUM(BA7:BA8)</f>
        <v>0</v>
      </c>
      <c r="BB9" s="107" t="n">
        <f aca="false">SUM(BB7:BB8)</f>
        <v>0</v>
      </c>
      <c r="BC9" s="107" t="n">
        <f aca="false">SUM(BC7:BC8)</f>
        <v>0</v>
      </c>
      <c r="BD9" s="107" t="n">
        <f aca="false">SUM(BD7:BD8)</f>
        <v>0</v>
      </c>
      <c r="BE9" s="107" t="n">
        <f aca="false">SUM(BE7:BE8)</f>
        <v>0</v>
      </c>
    </row>
    <row collapsed="false" customFormat="false" customHeight="false" hidden="false" ht="12.25" outlineLevel="0" r="10">
      <c r="A10" s="108"/>
      <c r="B10" s="109" t="s">
        <v>74</v>
      </c>
      <c r="C10" s="110" t="str">
        <f aca="false">CONCATENATE(B7," ",C7)</f>
        <v>95 Dokončovací kce na pozem.stav.</v>
      </c>
      <c r="D10" s="108"/>
      <c r="E10" s="111"/>
      <c r="F10" s="111"/>
      <c r="G10" s="112"/>
      <c r="O10" s="100" t="n">
        <v>1</v>
      </c>
    </row>
    <row collapsed="false" customFormat="false" customHeight="false" hidden="false" ht="12.25" outlineLevel="0" r="11">
      <c r="A11" s="94" t="s">
        <v>65</v>
      </c>
      <c r="B11" s="95" t="s">
        <v>75</v>
      </c>
      <c r="C11" s="96" t="s">
        <v>76</v>
      </c>
      <c r="D11" s="97"/>
      <c r="E11" s="98"/>
      <c r="F11" s="98"/>
      <c r="G11" s="99"/>
      <c r="O11" s="100" t="n">
        <v>2</v>
      </c>
      <c r="AA11" s="78" t="n">
        <v>12</v>
      </c>
      <c r="AB11" s="78" t="n">
        <v>0</v>
      </c>
      <c r="AC11" s="78" t="n">
        <v>2</v>
      </c>
      <c r="AZ11" s="78" t="n">
        <v>2</v>
      </c>
      <c r="BA11" s="78" t="n">
        <f aca="false">IF(AZ11=1,G12,0)</f>
        <v>0</v>
      </c>
      <c r="BB11" s="78" t="n">
        <f aca="false">IF(AZ11=2,G12,0)</f>
        <v>0</v>
      </c>
      <c r="BC11" s="78" t="n">
        <f aca="false">IF(AZ11=3,G12,0)</f>
        <v>0</v>
      </c>
      <c r="BD11" s="78" t="n">
        <f aca="false">IF(AZ11=4,G12,0)</f>
        <v>0</v>
      </c>
      <c r="BE11" s="78" t="n">
        <f aca="false">IF(AZ11=5,G12,0)</f>
        <v>0</v>
      </c>
      <c r="CZ11" s="78" t="n">
        <v>0.00011</v>
      </c>
    </row>
    <row collapsed="false" customFormat="false" customHeight="false" hidden="false" ht="12.25" outlineLevel="0" r="12">
      <c r="A12" s="101" t="n">
        <v>2</v>
      </c>
      <c r="B12" s="102" t="s">
        <v>77</v>
      </c>
      <c r="C12" s="103" t="s">
        <v>78</v>
      </c>
      <c r="D12" s="104" t="s">
        <v>73</v>
      </c>
      <c r="E12" s="105" t="n">
        <v>15</v>
      </c>
      <c r="F12" s="105"/>
      <c r="G12" s="106"/>
      <c r="O12" s="100" t="n">
        <v>2</v>
      </c>
      <c r="AA12" s="78" t="n">
        <v>12</v>
      </c>
      <c r="AB12" s="78" t="n">
        <v>0</v>
      </c>
      <c r="AC12" s="78" t="n">
        <v>3</v>
      </c>
      <c r="AZ12" s="78" t="n">
        <v>2</v>
      </c>
      <c r="BA12" s="78" t="n">
        <f aca="false">IF(AZ12=1,G13,0)</f>
        <v>0</v>
      </c>
      <c r="BB12" s="78" t="n">
        <f aca="false">IF(AZ12=2,G13,0)</f>
        <v>0</v>
      </c>
      <c r="BC12" s="78" t="n">
        <f aca="false">IF(AZ12=3,G13,0)</f>
        <v>0</v>
      </c>
      <c r="BD12" s="78" t="n">
        <f aca="false">IF(AZ12=4,G13,0)</f>
        <v>0</v>
      </c>
      <c r="BE12" s="78" t="n">
        <f aca="false">IF(AZ12=5,G13,0)</f>
        <v>0</v>
      </c>
      <c r="CZ12" s="78" t="n">
        <v>0.00286</v>
      </c>
    </row>
    <row collapsed="false" customFormat="false" customHeight="false" hidden="false" ht="12.25" outlineLevel="0" r="13">
      <c r="A13" s="101" t="n">
        <v>3</v>
      </c>
      <c r="B13" s="102" t="s">
        <v>79</v>
      </c>
      <c r="C13" s="103" t="s">
        <v>80</v>
      </c>
      <c r="D13" s="104" t="s">
        <v>81</v>
      </c>
      <c r="E13" s="105" t="n">
        <v>1</v>
      </c>
      <c r="F13" s="105"/>
      <c r="G13" s="106"/>
      <c r="O13" s="100" t="n">
        <v>2</v>
      </c>
      <c r="AA13" s="78" t="n">
        <v>12</v>
      </c>
      <c r="AB13" s="78" t="n">
        <v>0</v>
      </c>
      <c r="AC13" s="78" t="n">
        <v>4</v>
      </c>
      <c r="AZ13" s="78" t="n">
        <v>2</v>
      </c>
      <c r="BA13" s="78" t="n">
        <f aca="false">IF(AZ13=1,G14,0)</f>
        <v>0</v>
      </c>
      <c r="BB13" s="78" t="n">
        <f aca="false">IF(AZ13=2,G14,0)</f>
        <v>0</v>
      </c>
      <c r="BC13" s="78" t="n">
        <f aca="false">IF(AZ13=3,G14,0)</f>
        <v>0</v>
      </c>
      <c r="BD13" s="78" t="n">
        <f aca="false">IF(AZ13=4,G14,0)</f>
        <v>0</v>
      </c>
      <c r="BE13" s="78" t="n">
        <f aca="false">IF(AZ13=5,G14,0)</f>
        <v>0</v>
      </c>
      <c r="CZ13" s="78" t="n">
        <v>0.01456</v>
      </c>
    </row>
    <row collapsed="false" customFormat="false" customHeight="false" hidden="false" ht="12.25" outlineLevel="0" r="14">
      <c r="A14" s="101" t="n">
        <v>4</v>
      </c>
      <c r="B14" s="102" t="s">
        <v>82</v>
      </c>
      <c r="C14" s="103" t="s">
        <v>83</v>
      </c>
      <c r="D14" s="104" t="s">
        <v>73</v>
      </c>
      <c r="E14" s="105" t="n">
        <v>10</v>
      </c>
      <c r="F14" s="105"/>
      <c r="G14" s="106"/>
      <c r="O14" s="100" t="n">
        <v>2</v>
      </c>
      <c r="AA14" s="78" t="n">
        <v>12</v>
      </c>
      <c r="AB14" s="78" t="n">
        <v>0</v>
      </c>
      <c r="AC14" s="78" t="n">
        <v>5</v>
      </c>
      <c r="AZ14" s="78" t="n">
        <v>2</v>
      </c>
      <c r="BA14" s="78" t="n">
        <f aca="false">IF(AZ14=1,G15,0)</f>
        <v>0</v>
      </c>
      <c r="BB14" s="78" t="n">
        <f aca="false">IF(AZ14=2,G15,0)</f>
        <v>0</v>
      </c>
      <c r="BC14" s="78" t="n">
        <f aca="false">IF(AZ14=3,G15,0)</f>
        <v>0</v>
      </c>
      <c r="BD14" s="78" t="n">
        <f aca="false">IF(AZ14=4,G15,0)</f>
        <v>0</v>
      </c>
      <c r="BE14" s="78" t="n">
        <f aca="false">IF(AZ14=5,G15,0)</f>
        <v>0</v>
      </c>
      <c r="CZ14" s="78" t="n">
        <v>0.00307</v>
      </c>
    </row>
    <row collapsed="false" customFormat="false" customHeight="false" hidden="false" ht="12.25" outlineLevel="0" r="15">
      <c r="A15" s="101" t="n">
        <v>5</v>
      </c>
      <c r="B15" s="102" t="s">
        <v>84</v>
      </c>
      <c r="C15" s="103" t="s">
        <v>85</v>
      </c>
      <c r="D15" s="104" t="s">
        <v>86</v>
      </c>
      <c r="E15" s="105" t="n">
        <v>2</v>
      </c>
      <c r="F15" s="105"/>
      <c r="G15" s="106"/>
      <c r="O15" s="100" t="n">
        <v>2</v>
      </c>
      <c r="AA15" s="78" t="n">
        <v>12</v>
      </c>
      <c r="AB15" s="78" t="n">
        <v>0</v>
      </c>
      <c r="AC15" s="78" t="n">
        <v>6</v>
      </c>
      <c r="AZ15" s="78" t="n">
        <v>2</v>
      </c>
      <c r="BA15" s="78" t="n">
        <f aca="false">IF(AZ15=1,G16,0)</f>
        <v>0</v>
      </c>
      <c r="BB15" s="78" t="n">
        <f aca="false">IF(AZ15=2,G16,0)</f>
        <v>0</v>
      </c>
      <c r="BC15" s="78" t="n">
        <f aca="false">IF(AZ15=3,G16,0)</f>
        <v>0</v>
      </c>
      <c r="BD15" s="78" t="n">
        <f aca="false">IF(AZ15=4,G16,0)</f>
        <v>0</v>
      </c>
      <c r="BE15" s="78" t="n">
        <f aca="false">IF(AZ15=5,G16,0)</f>
        <v>0</v>
      </c>
      <c r="CZ15" s="78" t="n">
        <v>0.00978</v>
      </c>
    </row>
    <row collapsed="false" customFormat="false" customHeight="false" hidden="false" ht="12.25" outlineLevel="0" r="16">
      <c r="A16" s="101" t="n">
        <v>6</v>
      </c>
      <c r="B16" s="102" t="s">
        <v>87</v>
      </c>
      <c r="C16" s="103" t="s">
        <v>88</v>
      </c>
      <c r="D16" s="104" t="s">
        <v>73</v>
      </c>
      <c r="E16" s="105" t="n">
        <v>8</v>
      </c>
      <c r="F16" s="105"/>
      <c r="G16" s="106"/>
      <c r="O16" s="100" t="n">
        <v>2</v>
      </c>
      <c r="AA16" s="78" t="n">
        <v>12</v>
      </c>
      <c r="AB16" s="78" t="n">
        <v>0</v>
      </c>
      <c r="AC16" s="78" t="n">
        <v>7</v>
      </c>
      <c r="AZ16" s="78" t="n">
        <v>2</v>
      </c>
      <c r="BA16" s="78" t="n">
        <f aca="false">IF(AZ16=1,G17,0)</f>
        <v>0</v>
      </c>
      <c r="BB16" s="78" t="n">
        <f aca="false">IF(AZ16=2,G17,0)</f>
        <v>0</v>
      </c>
      <c r="BC16" s="78" t="n">
        <f aca="false">IF(AZ16=3,G17,0)</f>
        <v>0</v>
      </c>
      <c r="BD16" s="78" t="n">
        <f aca="false">IF(AZ16=4,G17,0)</f>
        <v>0</v>
      </c>
      <c r="BE16" s="78" t="n">
        <f aca="false">IF(AZ16=5,G17,0)</f>
        <v>0</v>
      </c>
      <c r="CZ16" s="78" t="n">
        <v>0</v>
      </c>
    </row>
    <row collapsed="false" customFormat="false" customHeight="false" hidden="false" ht="12.25" outlineLevel="0" r="17">
      <c r="A17" s="101" t="n">
        <v>7</v>
      </c>
      <c r="B17" s="102" t="s">
        <v>68</v>
      </c>
      <c r="C17" s="103" t="s">
        <v>89</v>
      </c>
      <c r="D17" s="104" t="s">
        <v>70</v>
      </c>
      <c r="E17" s="105" t="n">
        <v>1</v>
      </c>
      <c r="F17" s="105"/>
      <c r="G17" s="106"/>
      <c r="O17" s="100" t="n">
        <v>2</v>
      </c>
      <c r="AA17" s="78" t="n">
        <v>12</v>
      </c>
      <c r="AB17" s="78" t="n">
        <v>0</v>
      </c>
      <c r="AC17" s="78" t="n">
        <v>8</v>
      </c>
      <c r="AZ17" s="78" t="n">
        <v>2</v>
      </c>
      <c r="BA17" s="78" t="n">
        <f aca="false">IF(AZ17=1,G18,0)</f>
        <v>0</v>
      </c>
      <c r="BB17" s="78" t="n">
        <f aca="false">IF(AZ17=2,G18,0)</f>
        <v>0</v>
      </c>
      <c r="BC17" s="78" t="n">
        <f aca="false">IF(AZ17=3,G18,0)</f>
        <v>0</v>
      </c>
      <c r="BD17" s="78" t="n">
        <f aca="false">IF(AZ17=4,G18,0)</f>
        <v>0</v>
      </c>
      <c r="BE17" s="78" t="n">
        <f aca="false">IF(AZ17=5,G18,0)</f>
        <v>0</v>
      </c>
      <c r="CZ17" s="78" t="n">
        <v>0.00023</v>
      </c>
    </row>
    <row collapsed="false" customFormat="false" customHeight="false" hidden="false" ht="12.25" outlineLevel="0" r="18">
      <c r="A18" s="101" t="n">
        <v>8</v>
      </c>
      <c r="B18" s="102" t="s">
        <v>90</v>
      </c>
      <c r="C18" s="103" t="s">
        <v>91</v>
      </c>
      <c r="D18" s="104" t="s">
        <v>81</v>
      </c>
      <c r="E18" s="105" t="n">
        <v>2</v>
      </c>
      <c r="F18" s="105"/>
      <c r="G18" s="106"/>
      <c r="O18" s="100" t="n">
        <v>2</v>
      </c>
      <c r="AA18" s="78" t="n">
        <v>12</v>
      </c>
      <c r="AB18" s="78" t="n">
        <v>0</v>
      </c>
      <c r="AC18" s="78" t="n">
        <v>9</v>
      </c>
      <c r="AZ18" s="78" t="n">
        <v>2</v>
      </c>
      <c r="BA18" s="78" t="n">
        <f aca="false">IF(AZ18=1,G19,0)</f>
        <v>0</v>
      </c>
      <c r="BB18" s="78" t="n">
        <f aca="false">IF(AZ18=2,G19,0)</f>
        <v>0</v>
      </c>
      <c r="BC18" s="78" t="n">
        <f aca="false">IF(AZ18=3,G19,0)</f>
        <v>0</v>
      </c>
      <c r="BD18" s="78" t="n">
        <f aca="false">IF(AZ18=4,G19,0)</f>
        <v>0</v>
      </c>
      <c r="BE18" s="78" t="n">
        <f aca="false">IF(AZ18=5,G19,0)</f>
        <v>0</v>
      </c>
      <c r="CZ18" s="78" t="n">
        <v>0.00066</v>
      </c>
    </row>
    <row collapsed="false" customFormat="false" customHeight="false" hidden="false" ht="12.25" outlineLevel="0" r="19">
      <c r="A19" s="101" t="n">
        <v>9</v>
      </c>
      <c r="B19" s="102" t="s">
        <v>92</v>
      </c>
      <c r="C19" s="103" t="s">
        <v>93</v>
      </c>
      <c r="D19" s="104" t="s">
        <v>81</v>
      </c>
      <c r="E19" s="105" t="n">
        <v>1</v>
      </c>
      <c r="F19" s="105"/>
      <c r="G19" s="106"/>
      <c r="O19" s="100" t="n">
        <v>2</v>
      </c>
      <c r="AA19" s="78" t="n">
        <v>12</v>
      </c>
      <c r="AB19" s="78" t="n">
        <v>0</v>
      </c>
      <c r="AC19" s="78" t="n">
        <v>10</v>
      </c>
      <c r="AZ19" s="78" t="n">
        <v>2</v>
      </c>
      <c r="BA19" s="78" t="n">
        <f aca="false">IF(AZ19=1,G20,0)</f>
        <v>0</v>
      </c>
      <c r="BB19" s="78" t="n">
        <f aca="false">IF(AZ19=2,G20,0)</f>
        <v>0</v>
      </c>
      <c r="BC19" s="78" t="n">
        <f aca="false">IF(AZ19=3,G20,0)</f>
        <v>0</v>
      </c>
      <c r="BD19" s="78" t="n">
        <f aca="false">IF(AZ19=4,G20,0)</f>
        <v>0</v>
      </c>
      <c r="BE19" s="78" t="n">
        <f aca="false">IF(AZ19=5,G20,0)</f>
        <v>0</v>
      </c>
      <c r="CZ19" s="78" t="n">
        <v>0.00325</v>
      </c>
    </row>
    <row collapsed="false" customFormat="false" customHeight="false" hidden="false" ht="12.25" outlineLevel="0" r="20">
      <c r="A20" s="101" t="n">
        <v>10</v>
      </c>
      <c r="B20" s="102" t="s">
        <v>94</v>
      </c>
      <c r="C20" s="103" t="s">
        <v>95</v>
      </c>
      <c r="D20" s="104" t="s">
        <v>86</v>
      </c>
      <c r="E20" s="105" t="n">
        <v>1</v>
      </c>
      <c r="F20" s="105"/>
      <c r="G20" s="106"/>
      <c r="O20" s="100" t="n">
        <v>2</v>
      </c>
      <c r="AA20" s="78" t="n">
        <v>12</v>
      </c>
      <c r="AB20" s="78" t="n">
        <v>0</v>
      </c>
      <c r="AC20" s="78" t="n">
        <v>11</v>
      </c>
      <c r="AZ20" s="78" t="n">
        <v>2</v>
      </c>
      <c r="BA20" s="78" t="n">
        <f aca="false">IF(AZ20=1,G21,0)</f>
        <v>0</v>
      </c>
      <c r="BB20" s="78" t="n">
        <f aca="false">IF(AZ20=2,G21,0)</f>
        <v>0</v>
      </c>
      <c r="BC20" s="78" t="n">
        <f aca="false">IF(AZ20=3,G21,0)</f>
        <v>0</v>
      </c>
      <c r="BD20" s="78" t="n">
        <f aca="false">IF(AZ20=4,G21,0)</f>
        <v>0</v>
      </c>
      <c r="BE20" s="78" t="n">
        <f aca="false">IF(AZ20=5,G21,0)</f>
        <v>0</v>
      </c>
      <c r="CZ20" s="78" t="n">
        <v>0.0005</v>
      </c>
    </row>
    <row collapsed="false" customFormat="false" customHeight="false" hidden="false" ht="12.25" outlineLevel="0" r="21">
      <c r="A21" s="101" t="n">
        <v>11</v>
      </c>
      <c r="B21" s="102" t="s">
        <v>96</v>
      </c>
      <c r="C21" s="103" t="s">
        <v>97</v>
      </c>
      <c r="D21" s="104" t="s">
        <v>86</v>
      </c>
      <c r="E21" s="105" t="n">
        <v>1</v>
      </c>
      <c r="F21" s="105"/>
      <c r="G21" s="106"/>
      <c r="O21" s="100" t="n">
        <v>4</v>
      </c>
      <c r="BA21" s="107" t="n">
        <f aca="false">SUM(BA10:BA20)</f>
        <v>0</v>
      </c>
      <c r="BB21" s="107" t="n">
        <f aca="false">SUM(BB10:BB20)</f>
        <v>0</v>
      </c>
      <c r="BC21" s="107" t="n">
        <f aca="false">SUM(BC10:BC20)</f>
        <v>0</v>
      </c>
      <c r="BD21" s="107" t="n">
        <f aca="false">SUM(BD10:BD20)</f>
        <v>0</v>
      </c>
      <c r="BE21" s="107" t="n">
        <f aca="false">SUM(BE10:BE20)</f>
        <v>0</v>
      </c>
    </row>
    <row collapsed="false" customFormat="false" customHeight="false" hidden="false" ht="12.25" outlineLevel="0" r="22">
      <c r="A22" s="108"/>
      <c r="B22" s="109" t="s">
        <v>74</v>
      </c>
      <c r="C22" s="110" t="str">
        <f aca="false">CONCATENATE(B11," ",C11)</f>
        <v>723 Vnitřní plynovod</v>
      </c>
      <c r="D22" s="108"/>
      <c r="E22" s="111"/>
      <c r="F22" s="111"/>
      <c r="G22" s="112"/>
      <c r="O22" s="100" t="n">
        <v>1</v>
      </c>
    </row>
    <row collapsed="false" customFormat="false" customHeight="false" hidden="false" ht="12.25" outlineLevel="0" r="23">
      <c r="A23" s="94" t="s">
        <v>65</v>
      </c>
      <c r="B23" s="95" t="s">
        <v>98</v>
      </c>
      <c r="C23" s="96" t="s">
        <v>99</v>
      </c>
      <c r="D23" s="97"/>
      <c r="E23" s="98"/>
      <c r="F23" s="98"/>
      <c r="G23" s="99"/>
      <c r="O23" s="100" t="n">
        <v>2</v>
      </c>
      <c r="AA23" s="78" t="n">
        <v>12</v>
      </c>
      <c r="AB23" s="78" t="n">
        <v>0</v>
      </c>
      <c r="AC23" s="78" t="n">
        <v>12</v>
      </c>
      <c r="AZ23" s="78" t="n">
        <v>2</v>
      </c>
      <c r="BA23" s="78" t="n">
        <f aca="false">IF(AZ23=1,G24,0)</f>
        <v>0</v>
      </c>
      <c r="BB23" s="78" t="n">
        <f aca="false">IF(AZ23=2,G24,0)</f>
        <v>0</v>
      </c>
      <c r="BC23" s="78" t="n">
        <f aca="false">IF(AZ23=3,G24,0)</f>
        <v>0</v>
      </c>
      <c r="BD23" s="78" t="n">
        <f aca="false">IF(AZ23=4,G24,0)</f>
        <v>0</v>
      </c>
      <c r="BE23" s="78" t="n">
        <f aca="false">IF(AZ23=5,G24,0)</f>
        <v>0</v>
      </c>
      <c r="CZ23" s="78" t="n">
        <v>0.00182</v>
      </c>
    </row>
    <row collapsed="false" customFormat="false" customHeight="false" hidden="false" ht="12.25" outlineLevel="0" r="24">
      <c r="A24" s="101" t="n">
        <v>12</v>
      </c>
      <c r="B24" s="102" t="s">
        <v>100</v>
      </c>
      <c r="C24" s="103" t="s">
        <v>101</v>
      </c>
      <c r="D24" s="104" t="s">
        <v>81</v>
      </c>
      <c r="E24" s="105" t="n">
        <v>1</v>
      </c>
      <c r="F24" s="105"/>
      <c r="G24" s="106"/>
      <c r="O24" s="100" t="n">
        <v>4</v>
      </c>
      <c r="BA24" s="107" t="n">
        <f aca="false">SUM(BA22:BA23)</f>
        <v>0</v>
      </c>
      <c r="BB24" s="107" t="n">
        <f aca="false">SUM(BB22:BB23)</f>
        <v>0</v>
      </c>
      <c r="BC24" s="107" t="n">
        <f aca="false">SUM(BC22:BC23)</f>
        <v>0</v>
      </c>
      <c r="BD24" s="107" t="n">
        <f aca="false">SUM(BD22:BD23)</f>
        <v>0</v>
      </c>
      <c r="BE24" s="107" t="n">
        <f aca="false">SUM(BE22:BE23)</f>
        <v>0</v>
      </c>
    </row>
    <row collapsed="false" customFormat="false" customHeight="false" hidden="false" ht="12.25" outlineLevel="0" r="25">
      <c r="A25" s="108"/>
      <c r="B25" s="109" t="s">
        <v>74</v>
      </c>
      <c r="C25" s="110" t="str">
        <f aca="false">CONCATENATE(B23," ",C23)</f>
        <v>725 Zařizovací předměty</v>
      </c>
      <c r="D25" s="108"/>
      <c r="E25" s="111"/>
      <c r="F25" s="111"/>
      <c r="G25" s="112"/>
      <c r="O25" s="100" t="n">
        <v>1</v>
      </c>
    </row>
    <row collapsed="false" customFormat="false" customHeight="false" hidden="false" ht="12.25" outlineLevel="0" r="26">
      <c r="A26" s="94" t="s">
        <v>65</v>
      </c>
      <c r="B26" s="95" t="s">
        <v>102</v>
      </c>
      <c r="C26" s="96" t="s">
        <v>103</v>
      </c>
      <c r="D26" s="97"/>
      <c r="E26" s="98"/>
      <c r="F26" s="98"/>
      <c r="G26" s="99"/>
      <c r="O26" s="100" t="n">
        <v>2</v>
      </c>
      <c r="AA26" s="78" t="n">
        <v>12</v>
      </c>
      <c r="AB26" s="78" t="n">
        <v>0</v>
      </c>
      <c r="AC26" s="78" t="n">
        <v>13</v>
      </c>
      <c r="AZ26" s="78" t="n">
        <v>2</v>
      </c>
      <c r="BA26" s="78" t="n">
        <f aca="false">IF(AZ26=1,G27,0)</f>
        <v>0</v>
      </c>
      <c r="BB26" s="78" t="n">
        <f aca="false">IF(AZ26=2,G27,0)</f>
        <v>0</v>
      </c>
      <c r="BC26" s="78" t="n">
        <f aca="false">IF(AZ26=3,G27,0)</f>
        <v>0</v>
      </c>
      <c r="BD26" s="78" t="n">
        <f aca="false">IF(AZ26=4,G27,0)</f>
        <v>0</v>
      </c>
      <c r="BE26" s="78" t="n">
        <f aca="false">IF(AZ26=5,G27,0)</f>
        <v>0</v>
      </c>
      <c r="CZ26" s="78" t="n">
        <v>7E-005</v>
      </c>
    </row>
    <row collapsed="false" customFormat="false" customHeight="false" hidden="false" ht="12.25" outlineLevel="0" r="27">
      <c r="A27" s="101" t="n">
        <v>13</v>
      </c>
      <c r="B27" s="102" t="s">
        <v>104</v>
      </c>
      <c r="C27" s="103" t="s">
        <v>105</v>
      </c>
      <c r="D27" s="104" t="s">
        <v>73</v>
      </c>
      <c r="E27" s="105" t="n">
        <v>20</v>
      </c>
      <c r="F27" s="105"/>
      <c r="G27" s="106"/>
      <c r="O27" s="100" t="n">
        <v>4</v>
      </c>
      <c r="BA27" s="107" t="n">
        <f aca="false">SUM(BA25:BA26)</f>
        <v>0</v>
      </c>
      <c r="BB27" s="107" t="n">
        <f aca="false">SUM(BB25:BB26)</f>
        <v>0</v>
      </c>
      <c r="BC27" s="107" t="n">
        <f aca="false">SUM(BC25:BC26)</f>
        <v>0</v>
      </c>
      <c r="BD27" s="107" t="n">
        <f aca="false">SUM(BD25:BD26)</f>
        <v>0</v>
      </c>
      <c r="BE27" s="107" t="n">
        <f aca="false">SUM(BE25:BE26)</f>
        <v>0</v>
      </c>
    </row>
    <row collapsed="false" customFormat="false" customHeight="false" hidden="false" ht="12.25" outlineLevel="0" r="28">
      <c r="A28" s="108"/>
      <c r="B28" s="109" t="s">
        <v>74</v>
      </c>
      <c r="C28" s="110" t="str">
        <f aca="false">CONCATENATE(B26," ",C26)</f>
        <v>783 Nátěry</v>
      </c>
      <c r="D28" s="108"/>
      <c r="E28" s="111"/>
      <c r="F28" s="111"/>
      <c r="G28" s="112"/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2014-02-06T08:27:03.00Z</dcterms:created>
  <dc:creator>pbares</dc:creator>
  <cp:lastModifiedBy>pbares</cp:lastModifiedBy>
  <dcterms:modified xsi:type="dcterms:W3CDTF">2014-02-06T08:28:17.00Z</dcterms:modified>
  <cp:revision>0</cp:revision>
</cp:coreProperties>
</file>